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\Desktop\MICHELE\FOOD in progress\BLOG\2018\07_LUGLIO\HOW TO\"/>
    </mc:Choice>
  </mc:AlternateContent>
  <bookViews>
    <workbookView xWindow="0" yWindow="0" windowWidth="28800" windowHeight="11835" activeTab="2"/>
  </bookViews>
  <sheets>
    <sheet name="database" sheetId="6" r:id="rId1"/>
    <sheet name="temperature" sheetId="8" r:id="rId2"/>
    <sheet name="truedensity" sheetId="7" r:id="rId3"/>
    <sheet name="references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7" l="1"/>
  <c r="D2" i="7" l="1"/>
  <c r="D3" i="7"/>
  <c r="D7" i="7"/>
  <c r="D6" i="7"/>
  <c r="D5" i="7"/>
  <c r="D4" i="7"/>
  <c r="B24" i="7"/>
  <c r="B23" i="7"/>
  <c r="B22" i="7"/>
  <c r="B21" i="7"/>
  <c r="B20" i="7"/>
  <c r="B26" i="7" l="1"/>
  <c r="B27" i="7" s="1"/>
</calcChain>
</file>

<file path=xl/comments1.xml><?xml version="1.0" encoding="utf-8"?>
<comments xmlns="http://schemas.openxmlformats.org/spreadsheetml/2006/main">
  <authors>
    <author>-</author>
    <author>Michele Mazzocco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water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>protein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fat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carbohydrate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>fibre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>ash</t>
        </r>
      </text>
    </comment>
    <comment ref="B10" authorId="1" shapeId="0">
      <text>
        <r>
          <rPr>
            <sz val="9"/>
            <color indexed="81"/>
            <rFont val="Tahoma"/>
            <family val="2"/>
          </rPr>
          <t>is required to model the density of granular foods stored in bulk, such as grains and rice. Generally, for other foods and in this example, the porosity can be considered = zero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>true density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>true density</t>
        </r>
      </text>
    </comment>
  </commentList>
</comments>
</file>

<file path=xl/sharedStrings.xml><?xml version="1.0" encoding="utf-8"?>
<sst xmlns="http://schemas.openxmlformats.org/spreadsheetml/2006/main" count="64" uniqueCount="50">
  <si>
    <t>protein</t>
  </si>
  <si>
    <t>fat</t>
  </si>
  <si>
    <t>carbohydrate</t>
  </si>
  <si>
    <t>fiber</t>
  </si>
  <si>
    <t>ash</t>
  </si>
  <si>
    <t>water</t>
  </si>
  <si>
    <t>food</t>
  </si>
  <si>
    <t>oil</t>
  </si>
  <si>
    <t>mayonnaise, classic</t>
  </si>
  <si>
    <t>whole milk, pasteurised</t>
  </si>
  <si>
    <t>whole milk yogurt, plain</t>
  </si>
  <si>
    <t>condensed whole milk, sweetened</t>
  </si>
  <si>
    <t>egg yolk</t>
  </si>
  <si>
    <t>mortadella</t>
  </si>
  <si>
    <t>butter, unsalted</t>
  </si>
  <si>
    <t>temperature (°C)</t>
  </si>
  <si>
    <t>food temperature (°C)</t>
  </si>
  <si>
    <r>
      <t xml:space="preserve"> kg/m</t>
    </r>
    <r>
      <rPr>
        <vertAlign val="superscript"/>
        <sz val="11"/>
        <color theme="1"/>
        <rFont val="Calibri Light"/>
        <family val="2"/>
        <scheme val="major"/>
      </rPr>
      <t>3</t>
    </r>
  </si>
  <si>
    <r>
      <t>ρ</t>
    </r>
    <r>
      <rPr>
        <i/>
        <vertAlign val="subscript"/>
        <sz val="11"/>
        <color theme="1"/>
        <rFont val="Calibri Light"/>
        <family val="2"/>
        <scheme val="major"/>
      </rPr>
      <t>w</t>
    </r>
    <r>
      <rPr>
        <i/>
        <sz val="11"/>
        <color theme="1"/>
        <rFont val="Calibri Light"/>
        <family val="2"/>
        <scheme val="major"/>
      </rPr>
      <t xml:space="preserve"> =</t>
    </r>
  </si>
  <si>
    <r>
      <t>9.9718x10</t>
    </r>
    <r>
      <rPr>
        <vertAlign val="super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+ 3.1439x10</t>
    </r>
    <r>
      <rPr>
        <vertAlign val="superscript"/>
        <sz val="11"/>
        <color theme="1"/>
        <rFont val="Calibri Light"/>
        <family val="2"/>
        <scheme val="major"/>
      </rPr>
      <t>-3</t>
    </r>
    <r>
      <rPr>
        <sz val="11"/>
        <color theme="1"/>
        <rFont val="Calibri Light"/>
        <family val="2"/>
        <scheme val="major"/>
      </rPr>
      <t>(t) - 3.7574x10</t>
    </r>
    <r>
      <rPr>
        <vertAlign val="superscript"/>
        <sz val="11"/>
        <color theme="1"/>
        <rFont val="Calibri Light"/>
        <family val="2"/>
        <scheme val="major"/>
      </rPr>
      <t xml:space="preserve">-3 </t>
    </r>
    <r>
      <rPr>
        <sz val="11"/>
        <color theme="1"/>
        <rFont val="Calibri Light"/>
        <family val="2"/>
        <scheme val="major"/>
      </rPr>
      <t>(t</t>
    </r>
    <r>
      <rPr>
        <vertAlign val="super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>)</t>
    </r>
  </si>
  <si>
    <r>
      <t>ρ</t>
    </r>
    <r>
      <rPr>
        <i/>
        <vertAlign val="subscript"/>
        <sz val="11"/>
        <color theme="1"/>
        <rFont val="Calibri Light"/>
        <family val="2"/>
        <scheme val="major"/>
      </rPr>
      <t xml:space="preserve">p </t>
    </r>
    <r>
      <rPr>
        <i/>
        <sz val="11"/>
        <color theme="1"/>
        <rFont val="Calibri Light"/>
        <family val="2"/>
        <scheme val="major"/>
      </rPr>
      <t>=</t>
    </r>
  </si>
  <si>
    <r>
      <t>1.3299x10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- 5.1840x10</t>
    </r>
    <r>
      <rPr>
        <vertAlign val="superscript"/>
        <sz val="11"/>
        <color theme="1"/>
        <rFont val="Calibri Light"/>
        <family val="2"/>
        <scheme val="major"/>
      </rPr>
      <t>-1</t>
    </r>
    <r>
      <rPr>
        <sz val="11"/>
        <color theme="1"/>
        <rFont val="Calibri Light"/>
        <family val="2"/>
        <scheme val="major"/>
      </rPr>
      <t>(t)</t>
    </r>
  </si>
  <si>
    <r>
      <t>ρ</t>
    </r>
    <r>
      <rPr>
        <i/>
        <vertAlign val="subscript"/>
        <sz val="11"/>
        <color theme="1"/>
        <rFont val="Calibri Light"/>
        <family val="2"/>
        <scheme val="major"/>
      </rPr>
      <t>f</t>
    </r>
    <r>
      <rPr>
        <i/>
        <sz val="11"/>
        <color theme="1"/>
        <rFont val="Calibri Light"/>
        <family val="2"/>
        <scheme val="major"/>
      </rPr>
      <t xml:space="preserve"> =</t>
    </r>
  </si>
  <si>
    <r>
      <t>9.2559x10</t>
    </r>
    <r>
      <rPr>
        <vertAlign val="super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- 4.1757x10</t>
    </r>
    <r>
      <rPr>
        <vertAlign val="superscript"/>
        <sz val="11"/>
        <color theme="1"/>
        <rFont val="Calibri Light"/>
        <family val="2"/>
        <scheme val="major"/>
      </rPr>
      <t>-1</t>
    </r>
    <r>
      <rPr>
        <sz val="11"/>
        <color theme="1"/>
        <rFont val="Calibri Light"/>
        <family val="2"/>
        <scheme val="major"/>
      </rPr>
      <t>(t)</t>
    </r>
  </si>
  <si>
    <r>
      <t>ρ</t>
    </r>
    <r>
      <rPr>
        <i/>
        <vertAlign val="subscript"/>
        <sz val="11"/>
        <color theme="1"/>
        <rFont val="Calibri Light"/>
        <family val="2"/>
        <scheme val="major"/>
      </rPr>
      <t>c</t>
    </r>
    <r>
      <rPr>
        <i/>
        <sz val="11"/>
        <color theme="1"/>
        <rFont val="Calibri Light"/>
        <family val="2"/>
        <scheme val="major"/>
      </rPr>
      <t xml:space="preserve"> =</t>
    </r>
  </si>
  <si>
    <r>
      <t>1.5991x10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- 3.1046x10</t>
    </r>
    <r>
      <rPr>
        <vertAlign val="superscript"/>
        <sz val="11"/>
        <color theme="1"/>
        <rFont val="Calibri Light"/>
        <family val="2"/>
        <scheme val="major"/>
      </rPr>
      <t>-1</t>
    </r>
    <r>
      <rPr>
        <sz val="11"/>
        <color theme="1"/>
        <rFont val="Calibri Light"/>
        <family val="2"/>
        <scheme val="major"/>
      </rPr>
      <t>(t)</t>
    </r>
  </si>
  <si>
    <r>
      <t>ρ</t>
    </r>
    <r>
      <rPr>
        <i/>
        <vertAlign val="subscript"/>
        <sz val="11"/>
        <color theme="1"/>
        <rFont val="Calibri Light"/>
        <family val="2"/>
        <scheme val="major"/>
      </rPr>
      <t>fbr</t>
    </r>
    <r>
      <rPr>
        <i/>
        <sz val="11"/>
        <color theme="1"/>
        <rFont val="Calibri Light"/>
        <family val="2"/>
        <scheme val="major"/>
      </rPr>
      <t xml:space="preserve"> =</t>
    </r>
  </si>
  <si>
    <r>
      <t>1.3115x10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- 3.6589x10</t>
    </r>
    <r>
      <rPr>
        <vertAlign val="superscript"/>
        <sz val="11"/>
        <color theme="1"/>
        <rFont val="Calibri Light"/>
        <family val="2"/>
        <scheme val="major"/>
      </rPr>
      <t>-1</t>
    </r>
    <r>
      <rPr>
        <sz val="11"/>
        <color theme="1"/>
        <rFont val="Calibri Light"/>
        <family val="2"/>
        <scheme val="major"/>
      </rPr>
      <t>(t)</t>
    </r>
  </si>
  <si>
    <r>
      <t>ρ</t>
    </r>
    <r>
      <rPr>
        <i/>
        <vertAlign val="subscript"/>
        <sz val="11"/>
        <color theme="1"/>
        <rFont val="Calibri Light"/>
        <family val="2"/>
        <scheme val="major"/>
      </rPr>
      <t>a</t>
    </r>
    <r>
      <rPr>
        <i/>
        <sz val="11"/>
        <color theme="1"/>
        <rFont val="Calibri Light"/>
        <family val="2"/>
        <scheme val="major"/>
      </rPr>
      <t xml:space="preserve"> =</t>
    </r>
  </si>
  <si>
    <r>
      <t>2.4238x10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- 2.8063x10</t>
    </r>
    <r>
      <rPr>
        <vertAlign val="superscript"/>
        <sz val="11"/>
        <color theme="1"/>
        <rFont val="Calibri Light"/>
        <family val="2"/>
        <scheme val="major"/>
      </rPr>
      <t>-1</t>
    </r>
    <r>
      <rPr>
        <sz val="11"/>
        <color theme="1"/>
        <rFont val="Calibri Light"/>
        <family val="2"/>
        <scheme val="major"/>
      </rPr>
      <t>(t)</t>
    </r>
  </si>
  <si>
    <r>
      <t>ρ (kg/m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>)</t>
    </r>
  </si>
  <si>
    <r>
      <t>ρ (g/cm</t>
    </r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>)</t>
    </r>
  </si>
  <si>
    <r>
      <rPr>
        <i/>
        <sz val="8"/>
        <color theme="1"/>
        <rFont val="Calibri Light"/>
        <family val="2"/>
        <scheme val="major"/>
      </rPr>
      <t>elaborated from</t>
    </r>
    <r>
      <rPr>
        <sz val="8"/>
        <color theme="1"/>
        <rFont val="Calibri Light"/>
        <family val="2"/>
        <scheme val="major"/>
      </rPr>
      <t>: Choi and Okos (1986)</t>
    </r>
  </si>
  <si>
    <t>sugar syrup 65 brix</t>
  </si>
  <si>
    <t>sugar syrup 55 brix</t>
  </si>
  <si>
    <t>sugar syrup 45 brix</t>
  </si>
  <si>
    <t>double cream, 35%</t>
  </si>
  <si>
    <t>apricots, dried</t>
  </si>
  <si>
    <r>
      <rPr>
        <b/>
        <sz val="11"/>
        <color theme="1"/>
        <rFont val="Symbol"/>
        <family val="1"/>
        <charset val="2"/>
      </rPr>
      <t xml:space="preserve"> (1-e) / å</t>
    </r>
    <r>
      <rPr>
        <b/>
        <sz val="11"/>
        <color theme="1"/>
        <rFont val="Calibri Light"/>
        <family val="2"/>
        <scheme val="major"/>
      </rPr>
      <t>(χ</t>
    </r>
    <r>
      <rPr>
        <b/>
        <vertAlign val="subscript"/>
        <sz val="11"/>
        <color theme="1"/>
        <rFont val="Calibri Light"/>
        <family val="2"/>
        <scheme val="major"/>
      </rPr>
      <t>i</t>
    </r>
    <r>
      <rPr>
        <b/>
        <sz val="11"/>
        <color theme="1"/>
        <rFont val="Calibri Light"/>
        <family val="2"/>
        <scheme val="major"/>
      </rPr>
      <t>/</t>
    </r>
    <r>
      <rPr>
        <b/>
        <sz val="11"/>
        <color theme="1"/>
        <rFont val="Arial Narrow"/>
        <family val="2"/>
      </rPr>
      <t>ρ</t>
    </r>
    <r>
      <rPr>
        <b/>
        <vertAlign val="subscript"/>
        <sz val="11"/>
        <color theme="1"/>
        <rFont val="Calibri Light"/>
        <family val="2"/>
        <scheme val="major"/>
      </rPr>
      <t>i</t>
    </r>
    <r>
      <rPr>
        <b/>
        <sz val="11"/>
        <color theme="1"/>
        <rFont val="Calibri Light"/>
        <family val="2"/>
        <scheme val="major"/>
      </rPr>
      <t>)</t>
    </r>
  </si>
  <si>
    <t>ρ =</t>
  </si>
  <si>
    <t>select both product and temperature using the drop-down menu</t>
  </si>
  <si>
    <t>● M.A. Rao, Syed S.H. Rizvi, Ashim K. Datta (2005): Engineering Properties of Foods. 3rd edition. CRC Taylor &amp; Francis. Chapter 1.</t>
  </si>
  <si>
    <t>● Fricke, B.A.; Becker, B.R. (2001): Evaluation of Thermophysical Property Models for Foods. HVAC&amp;R RESEARCH, Vol. 7, No. 4, October 2001; p. 311-330.</t>
  </si>
  <si>
    <t>http://b.web.umkc.edu/beckerb/publications/journals/thermophysical.pdf</t>
  </si>
  <si>
    <t>● Serpil Sahin, Servet Gülüm Sumnu (2006): Physical Properties of Foods. Springer. P. 20-30.</t>
  </si>
  <si>
    <t>● ASHRAE (2006): ASHRAE Handbook - Refrigeration (SI); Chapter 9: Thermal properties of foods.</t>
  </si>
  <si>
    <r>
      <rPr>
        <sz val="11"/>
        <color theme="1"/>
        <rFont val="Symbol"/>
        <family val="1"/>
        <charset val="2"/>
      </rPr>
      <t>e</t>
    </r>
    <r>
      <rPr>
        <i/>
        <sz val="11"/>
        <color theme="1"/>
        <rFont val="Calibri Light"/>
        <family val="2"/>
        <scheme val="major"/>
      </rPr>
      <t xml:space="preserve"> (porosity)</t>
    </r>
  </si>
  <si>
    <r>
      <t>χi</t>
    </r>
    <r>
      <rPr>
        <i/>
        <vertAlign val="subscript"/>
        <sz val="11"/>
        <color theme="1"/>
        <rFont val="Calibri Light"/>
        <family val="2"/>
        <scheme val="major"/>
      </rPr>
      <t xml:space="preserve"> </t>
    </r>
    <r>
      <rPr>
        <i/>
        <sz val="11"/>
        <color theme="1"/>
        <rFont val="Calibri Light"/>
        <family val="2"/>
        <scheme val="major"/>
      </rPr>
      <t>(mass fraction of the food constituents)</t>
    </r>
  </si>
  <si>
    <r>
      <t>ρ</t>
    </r>
    <r>
      <rPr>
        <i/>
        <vertAlign val="subscript"/>
        <sz val="11"/>
        <color theme="1"/>
        <rFont val="Calibri Light"/>
        <family val="2"/>
        <scheme val="major"/>
      </rPr>
      <t>i</t>
    </r>
    <r>
      <rPr>
        <i/>
        <sz val="11"/>
        <color theme="1"/>
        <rFont val="Calibri Light"/>
        <family val="2"/>
        <scheme val="major"/>
      </rPr>
      <t xml:space="preserve"> (density of the food constituents)</t>
    </r>
  </si>
  <si>
    <t>temperature (°C) varies between 0 and 150 °C.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</si>
</sst>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vertAlign val="superscript"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Symbol"/>
      <family val="1"/>
      <charset val="2"/>
    </font>
    <font>
      <sz val="9"/>
      <color indexed="81"/>
      <name val="Tahoma"/>
      <family val="2"/>
    </font>
    <font>
      <b/>
      <sz val="11"/>
      <color theme="1"/>
      <name val="Symbol"/>
      <family val="1"/>
      <charset val="2"/>
    </font>
    <font>
      <i/>
      <vertAlign val="subscript"/>
      <sz val="11"/>
      <color theme="1"/>
      <name val="Calibri Light"/>
      <family val="2"/>
      <scheme val="major"/>
    </font>
    <font>
      <b/>
      <vertAlign val="subscript"/>
      <sz val="11"/>
      <color theme="1"/>
      <name val="Calibri Light"/>
      <family val="2"/>
      <scheme val="major"/>
    </font>
    <font>
      <b/>
      <sz val="11"/>
      <color theme="1"/>
      <name val="Arial Narrow"/>
      <family val="2"/>
    </font>
    <font>
      <sz val="8"/>
      <color theme="1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sz val="11"/>
      <color rgb="FF333333"/>
      <name val="Verdana"/>
      <family val="2"/>
    </font>
    <font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i/>
      <sz val="11"/>
      <color rgb="FF0070C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dashDot">
        <color rgb="FF0070C0"/>
      </left>
      <right style="dashDot">
        <color rgb="FF0070C0"/>
      </right>
      <top style="dashDot">
        <color rgb="FF0070C0"/>
      </top>
      <bottom/>
      <diagonal/>
    </border>
    <border>
      <left style="dashDot">
        <color rgb="FF0070C0"/>
      </left>
      <right style="dashDot">
        <color rgb="FF0070C0"/>
      </right>
      <top/>
      <bottom/>
      <diagonal/>
    </border>
    <border>
      <left style="dashDot">
        <color rgb="FF0070C0"/>
      </left>
      <right style="dashDot">
        <color rgb="FF0070C0"/>
      </right>
      <top/>
      <bottom style="dashDot">
        <color rgb="FF0070C0"/>
      </bottom>
      <diagonal/>
    </border>
    <border>
      <left style="dashDot">
        <color rgb="FF0070C0"/>
      </left>
      <right/>
      <top/>
      <bottom/>
      <diagonal/>
    </border>
    <border>
      <left style="dashDot">
        <color rgb="FF0070C0"/>
      </left>
      <right/>
      <top style="dashDot">
        <color rgb="FF0070C0"/>
      </top>
      <bottom/>
      <diagonal/>
    </border>
    <border>
      <left/>
      <right style="dashDot">
        <color rgb="FF0070C0"/>
      </right>
      <top style="dashDot">
        <color rgb="FF0070C0"/>
      </top>
      <bottom/>
      <diagonal/>
    </border>
    <border>
      <left/>
      <right style="dashDot">
        <color rgb="FF0070C0"/>
      </right>
      <top/>
      <bottom/>
      <diagonal/>
    </border>
    <border>
      <left style="dashDot">
        <color rgb="FF0070C0"/>
      </left>
      <right/>
      <top/>
      <bottom style="dashDot">
        <color rgb="FF0070C0"/>
      </bottom>
      <diagonal/>
    </border>
    <border>
      <left/>
      <right style="dashDot">
        <color rgb="FF0070C0"/>
      </right>
      <top/>
      <bottom style="dashDot">
        <color rgb="FF0070C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Font="1"/>
    <xf numFmtId="165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1" applyFont="1"/>
    <xf numFmtId="0" fontId="3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0.0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0.0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0.0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0.0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0.0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0.0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114300</xdr:rowOff>
    </xdr:from>
    <xdr:to>
      <xdr:col>2</xdr:col>
      <xdr:colOff>495300</xdr:colOff>
      <xdr:row>2</xdr:row>
      <xdr:rowOff>179832</xdr:rowOff>
    </xdr:to>
    <xdr:sp macro="" textlink="">
      <xdr:nvSpPr>
        <xdr:cNvPr id="2" name="Freccia a sinistra 1"/>
        <xdr:cNvSpPr/>
      </xdr:nvSpPr>
      <xdr:spPr>
        <a:xfrm>
          <a:off x="1400175" y="114300"/>
          <a:ext cx="914400" cy="446532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13</xdr:row>
      <xdr:rowOff>152400</xdr:rowOff>
    </xdr:from>
    <xdr:to>
      <xdr:col>4</xdr:col>
      <xdr:colOff>381000</xdr:colOff>
      <xdr:row>17</xdr:row>
      <xdr:rowOff>8382</xdr:rowOff>
    </xdr:to>
    <xdr:sp macro="" textlink="">
      <xdr:nvSpPr>
        <xdr:cNvPr id="2" name="Freccia a sinistra 1"/>
        <xdr:cNvSpPr/>
      </xdr:nvSpPr>
      <xdr:spPr>
        <a:xfrm>
          <a:off x="4686300" y="1809750"/>
          <a:ext cx="914400" cy="484632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database" displayName="database" ref="A1:G15" totalsRowShown="0" headerRowDxfId="8" dataDxfId="7">
  <autoFilter ref="A1:G15"/>
  <tableColumns count="7">
    <tableColumn id="1" name="food" dataDxfId="6"/>
    <tableColumn id="2" name="water" dataDxfId="5"/>
    <tableColumn id="3" name="protein" dataDxfId="4"/>
    <tableColumn id="4" name="fat" dataDxfId="3"/>
    <tableColumn id="5" name="carbohydrate" dataDxfId="2"/>
    <tableColumn id="6" name="fiber" dataDxfId="1"/>
    <tableColumn id="7" name="as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b.web.umkc.edu/beckerb/publications/journals/thermophysi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defaultRowHeight="15" x14ac:dyDescent="0.25"/>
  <cols>
    <col min="1" max="1" width="31" style="21" bestFit="1" customWidth="1"/>
    <col min="2" max="2" width="11.42578125" style="21" bestFit="1" customWidth="1"/>
    <col min="3" max="3" width="13.140625" style="21" bestFit="1" customWidth="1"/>
    <col min="4" max="4" width="8.5703125" style="21" bestFit="1" customWidth="1"/>
    <col min="5" max="5" width="19.28515625" style="21" bestFit="1" customWidth="1"/>
    <col min="6" max="6" width="10.42578125" style="21" bestFit="1" customWidth="1"/>
    <col min="7" max="7" width="9.28515625" style="21" bestFit="1" customWidth="1"/>
    <col min="8" max="8" width="9.140625" style="21"/>
    <col min="9" max="9" width="9.140625" style="23"/>
    <col min="10" max="16384" width="9.140625" style="21"/>
  </cols>
  <sheetData>
    <row r="1" spans="1:10" x14ac:dyDescent="0.25">
      <c r="A1" s="21" t="s">
        <v>6</v>
      </c>
      <c r="B1" s="21" t="s">
        <v>5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I1" s="21"/>
    </row>
    <row r="2" spans="1:10" x14ac:dyDescent="0.2">
      <c r="A2" s="21" t="s">
        <v>12</v>
      </c>
      <c r="B2" s="2">
        <v>0.53500000000000003</v>
      </c>
      <c r="C2" s="2">
        <v>0.158</v>
      </c>
      <c r="D2" s="2">
        <v>0.29099999999999998</v>
      </c>
      <c r="E2" s="2">
        <v>0</v>
      </c>
      <c r="F2" s="2">
        <v>0</v>
      </c>
      <c r="G2" s="2">
        <v>1.6E-2</v>
      </c>
      <c r="I2" s="21"/>
      <c r="J2" s="22"/>
    </row>
    <row r="3" spans="1:10" x14ac:dyDescent="0.25">
      <c r="A3" s="21" t="s">
        <v>7</v>
      </c>
      <c r="B3" s="2">
        <v>0</v>
      </c>
      <c r="C3" s="2">
        <v>0</v>
      </c>
      <c r="D3" s="2">
        <v>0.99990000000000001</v>
      </c>
      <c r="E3" s="2">
        <v>0</v>
      </c>
      <c r="F3" s="2">
        <v>0</v>
      </c>
      <c r="G3" s="2">
        <v>0</v>
      </c>
      <c r="I3" s="21"/>
    </row>
    <row r="4" spans="1:10" x14ac:dyDescent="0.25">
      <c r="A4" s="21" t="s">
        <v>5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I4" s="21"/>
    </row>
    <row r="5" spans="1:10" x14ac:dyDescent="0.25">
      <c r="A5" s="21" t="s">
        <v>8</v>
      </c>
      <c r="B5" s="2">
        <v>0.216</v>
      </c>
      <c r="C5" s="2">
        <v>1E-3</v>
      </c>
      <c r="D5" s="2">
        <v>0.75</v>
      </c>
      <c r="E5" s="2">
        <v>1.2999999999999999E-2</v>
      </c>
      <c r="F5" s="2">
        <v>0</v>
      </c>
      <c r="G5" s="2">
        <v>0.02</v>
      </c>
      <c r="I5" s="21"/>
    </row>
    <row r="6" spans="1:10" x14ac:dyDescent="0.25">
      <c r="A6" s="21" t="s">
        <v>37</v>
      </c>
      <c r="B6" s="2">
        <v>0.33500000000000002</v>
      </c>
      <c r="C6" s="2">
        <v>4.2999999999999997E-2</v>
      </c>
      <c r="D6" s="2">
        <v>6.0000000000000001E-3</v>
      </c>
      <c r="E6" s="2">
        <v>0.55700000000000005</v>
      </c>
      <c r="F6" s="2">
        <v>5.3999999999999999E-2</v>
      </c>
      <c r="G6" s="2">
        <v>5.0000000000000001E-3</v>
      </c>
      <c r="I6" s="21"/>
    </row>
    <row r="7" spans="1:10" x14ac:dyDescent="0.25">
      <c r="A7" s="21" t="s">
        <v>9</v>
      </c>
      <c r="B7" s="2">
        <v>0.87</v>
      </c>
      <c r="C7" s="2">
        <v>3.3000000000000002E-2</v>
      </c>
      <c r="D7" s="2">
        <v>3.5999999999999997E-2</v>
      </c>
      <c r="E7" s="2">
        <v>4.9000000000000002E-2</v>
      </c>
      <c r="F7" s="2">
        <v>0</v>
      </c>
      <c r="G7" s="2">
        <v>1.2E-2</v>
      </c>
      <c r="I7" s="21"/>
    </row>
    <row r="8" spans="1:10" x14ac:dyDescent="0.25">
      <c r="A8" s="21" t="s">
        <v>10</v>
      </c>
      <c r="B8" s="2">
        <v>0.87</v>
      </c>
      <c r="C8" s="2">
        <v>3.7999999999999999E-2</v>
      </c>
      <c r="D8" s="2">
        <v>3.9E-2</v>
      </c>
      <c r="E8" s="2">
        <v>4.2999999999999997E-2</v>
      </c>
      <c r="F8" s="2">
        <v>0</v>
      </c>
      <c r="G8" s="2">
        <v>0.01</v>
      </c>
      <c r="I8" s="21"/>
    </row>
    <row r="9" spans="1:10" x14ac:dyDescent="0.25">
      <c r="A9" s="21" t="s">
        <v>11</v>
      </c>
      <c r="B9" s="2">
        <v>0.27350000000000002</v>
      </c>
      <c r="C9" s="2">
        <v>8.5000000000000006E-2</v>
      </c>
      <c r="D9" s="2">
        <v>0.08</v>
      </c>
      <c r="E9" s="2">
        <v>0.55230000000000001</v>
      </c>
      <c r="F9" s="2">
        <v>0</v>
      </c>
      <c r="G9" s="2">
        <v>9.1999999999999998E-3</v>
      </c>
      <c r="I9" s="21"/>
    </row>
    <row r="10" spans="1:10" x14ac:dyDescent="0.25">
      <c r="A10" s="21" t="s">
        <v>13</v>
      </c>
      <c r="B10" s="2">
        <v>0.52300000000000002</v>
      </c>
      <c r="C10" s="2">
        <v>0.14699999999999999</v>
      </c>
      <c r="D10" s="2">
        <v>0.28100000000000003</v>
      </c>
      <c r="E10" s="2">
        <v>1.4999999999999999E-2</v>
      </c>
      <c r="F10" s="2">
        <v>0</v>
      </c>
      <c r="G10" s="2">
        <v>3.4000000000000002E-2</v>
      </c>
      <c r="I10" s="21"/>
    </row>
    <row r="11" spans="1:10" x14ac:dyDescent="0.25">
      <c r="A11" s="21" t="s">
        <v>14</v>
      </c>
      <c r="B11" s="2">
        <v>0.14099999999999999</v>
      </c>
      <c r="C11" s="2">
        <v>8.0000000000000002E-3</v>
      </c>
      <c r="D11" s="2">
        <v>0.83399999999999996</v>
      </c>
      <c r="E11" s="2">
        <v>1.0999999999999999E-2</v>
      </c>
      <c r="F11" s="2">
        <v>0</v>
      </c>
      <c r="G11" s="2">
        <v>6.0000000000000001E-3</v>
      </c>
      <c r="I11" s="21"/>
    </row>
    <row r="12" spans="1:10" x14ac:dyDescent="0.25">
      <c r="A12" s="21" t="s">
        <v>33</v>
      </c>
      <c r="B12" s="2">
        <v>0.35</v>
      </c>
      <c r="C12" s="2">
        <v>0</v>
      </c>
      <c r="D12" s="2">
        <v>0</v>
      </c>
      <c r="E12" s="2">
        <v>0.65</v>
      </c>
      <c r="F12" s="2">
        <v>0</v>
      </c>
      <c r="G12" s="2">
        <v>0</v>
      </c>
    </row>
    <row r="13" spans="1:10" x14ac:dyDescent="0.25">
      <c r="A13" s="21" t="s">
        <v>34</v>
      </c>
      <c r="B13" s="2">
        <v>0.45</v>
      </c>
      <c r="C13" s="2">
        <v>0</v>
      </c>
      <c r="D13" s="2">
        <v>0</v>
      </c>
      <c r="E13" s="2">
        <v>0.55000000000000004</v>
      </c>
      <c r="F13" s="2">
        <v>0</v>
      </c>
      <c r="G13" s="2">
        <v>0</v>
      </c>
      <c r="I13" s="21"/>
    </row>
    <row r="14" spans="1:10" x14ac:dyDescent="0.25">
      <c r="A14" s="21" t="s">
        <v>35</v>
      </c>
      <c r="B14" s="2">
        <v>0.55000000000000004</v>
      </c>
      <c r="C14" s="2">
        <v>0</v>
      </c>
      <c r="D14" s="2">
        <v>0</v>
      </c>
      <c r="E14" s="2">
        <v>0.45</v>
      </c>
      <c r="F14" s="2">
        <v>0</v>
      </c>
      <c r="G14" s="2">
        <v>0</v>
      </c>
      <c r="I14" s="21"/>
    </row>
    <row r="15" spans="1:10" x14ac:dyDescent="0.25">
      <c r="A15" s="26" t="s">
        <v>36</v>
      </c>
      <c r="B15" s="27">
        <v>0.58599999999999997</v>
      </c>
      <c r="C15" s="27">
        <v>2.1999999999999999E-2</v>
      </c>
      <c r="D15" s="27">
        <v>0.35</v>
      </c>
      <c r="E15" s="27">
        <v>3.2000000000000001E-2</v>
      </c>
      <c r="F15" s="27">
        <v>0</v>
      </c>
      <c r="G15" s="27">
        <v>0.01</v>
      </c>
      <c r="I15" s="21"/>
    </row>
    <row r="16" spans="1:10" x14ac:dyDescent="0.25">
      <c r="I16" s="21"/>
    </row>
    <row r="17" spans="9:9" x14ac:dyDescent="0.25">
      <c r="I17" s="21"/>
    </row>
    <row r="18" spans="9:9" x14ac:dyDescent="0.25">
      <c r="I18" s="21"/>
    </row>
    <row r="19" spans="9:9" x14ac:dyDescent="0.25">
      <c r="I19" s="21"/>
    </row>
    <row r="20" spans="9:9" x14ac:dyDescent="0.25">
      <c r="I20" s="21"/>
    </row>
    <row r="21" spans="9:9" x14ac:dyDescent="0.25">
      <c r="I21" s="21"/>
    </row>
    <row r="22" spans="9:9" x14ac:dyDescent="0.25">
      <c r="I22" s="21"/>
    </row>
    <row r="23" spans="9:9" x14ac:dyDescent="0.25">
      <c r="I23" s="21"/>
    </row>
    <row r="24" spans="9:9" x14ac:dyDescent="0.25">
      <c r="I24" s="21"/>
    </row>
    <row r="25" spans="9:9" x14ac:dyDescent="0.25">
      <c r="I25" s="21"/>
    </row>
    <row r="26" spans="9:9" x14ac:dyDescent="0.25">
      <c r="I26" s="21"/>
    </row>
    <row r="27" spans="9:9" x14ac:dyDescent="0.25">
      <c r="I27" s="21"/>
    </row>
    <row r="28" spans="9:9" x14ac:dyDescent="0.25">
      <c r="I28" s="21"/>
    </row>
    <row r="29" spans="9:9" x14ac:dyDescent="0.25">
      <c r="I29" s="21"/>
    </row>
    <row r="30" spans="9:9" x14ac:dyDescent="0.25">
      <c r="I30" s="21"/>
    </row>
    <row r="31" spans="9:9" x14ac:dyDescent="0.25">
      <c r="I31" s="21"/>
    </row>
    <row r="32" spans="9:9" x14ac:dyDescent="0.25">
      <c r="I32" s="21"/>
    </row>
    <row r="33" spans="9:9" x14ac:dyDescent="0.25">
      <c r="I33" s="21"/>
    </row>
    <row r="34" spans="9:9" x14ac:dyDescent="0.25">
      <c r="I34" s="21"/>
    </row>
    <row r="35" spans="9:9" x14ac:dyDescent="0.25">
      <c r="I35" s="21"/>
    </row>
    <row r="36" spans="9:9" x14ac:dyDescent="0.25">
      <c r="I36" s="21"/>
    </row>
    <row r="37" spans="9:9" x14ac:dyDescent="0.25">
      <c r="I37" s="21"/>
    </row>
    <row r="38" spans="9:9" x14ac:dyDescent="0.25">
      <c r="I38" s="21"/>
    </row>
    <row r="39" spans="9:9" x14ac:dyDescent="0.25">
      <c r="I39" s="21"/>
    </row>
    <row r="40" spans="9:9" x14ac:dyDescent="0.25">
      <c r="I40" s="21"/>
    </row>
    <row r="41" spans="9:9" x14ac:dyDescent="0.25">
      <c r="I41" s="21"/>
    </row>
    <row r="42" spans="9:9" x14ac:dyDescent="0.25">
      <c r="I42" s="21"/>
    </row>
    <row r="43" spans="9:9" x14ac:dyDescent="0.25">
      <c r="I43" s="21"/>
    </row>
    <row r="44" spans="9:9" x14ac:dyDescent="0.25">
      <c r="I44" s="21"/>
    </row>
    <row r="45" spans="9:9" x14ac:dyDescent="0.25">
      <c r="I45" s="21"/>
    </row>
    <row r="46" spans="9:9" x14ac:dyDescent="0.25">
      <c r="I46" s="21"/>
    </row>
    <row r="47" spans="9:9" x14ac:dyDescent="0.25">
      <c r="I47" s="21"/>
    </row>
    <row r="48" spans="9:9" x14ac:dyDescent="0.25">
      <c r="I48" s="21"/>
    </row>
    <row r="49" spans="9:9" x14ac:dyDescent="0.25">
      <c r="I49" s="21"/>
    </row>
    <row r="50" spans="9:9" x14ac:dyDescent="0.25">
      <c r="I50" s="21"/>
    </row>
    <row r="51" spans="9:9" x14ac:dyDescent="0.25">
      <c r="I51" s="21"/>
    </row>
    <row r="52" spans="9:9" x14ac:dyDescent="0.25">
      <c r="I52" s="21"/>
    </row>
    <row r="53" spans="9:9" x14ac:dyDescent="0.25">
      <c r="I53" s="21"/>
    </row>
    <row r="54" spans="9:9" x14ac:dyDescent="0.25">
      <c r="I54" s="21"/>
    </row>
    <row r="55" spans="9:9" x14ac:dyDescent="0.25">
      <c r="I55" s="21"/>
    </row>
    <row r="56" spans="9:9" x14ac:dyDescent="0.25">
      <c r="I56" s="21"/>
    </row>
    <row r="57" spans="9:9" x14ac:dyDescent="0.25">
      <c r="I57" s="21"/>
    </row>
    <row r="58" spans="9:9" x14ac:dyDescent="0.25">
      <c r="I58" s="21"/>
    </row>
    <row r="59" spans="9:9" x14ac:dyDescent="0.25">
      <c r="I59" s="21"/>
    </row>
    <row r="60" spans="9:9" x14ac:dyDescent="0.25">
      <c r="I60" s="21"/>
    </row>
    <row r="61" spans="9:9" x14ac:dyDescent="0.25">
      <c r="I61" s="21"/>
    </row>
    <row r="62" spans="9:9" x14ac:dyDescent="0.25">
      <c r="I62" s="21"/>
    </row>
    <row r="63" spans="9:9" x14ac:dyDescent="0.25">
      <c r="I63" s="21"/>
    </row>
    <row r="64" spans="9:9" x14ac:dyDescent="0.25">
      <c r="I64" s="21"/>
    </row>
    <row r="65" spans="9:9" x14ac:dyDescent="0.25">
      <c r="I65" s="21"/>
    </row>
    <row r="66" spans="9:9" x14ac:dyDescent="0.25">
      <c r="I66" s="21"/>
    </row>
    <row r="67" spans="9:9" x14ac:dyDescent="0.25">
      <c r="I67" s="21"/>
    </row>
    <row r="68" spans="9:9" x14ac:dyDescent="0.25">
      <c r="I68" s="21"/>
    </row>
    <row r="69" spans="9:9" x14ac:dyDescent="0.25">
      <c r="I69" s="21"/>
    </row>
    <row r="70" spans="9:9" x14ac:dyDescent="0.25">
      <c r="I70" s="21"/>
    </row>
    <row r="71" spans="9:9" x14ac:dyDescent="0.25">
      <c r="I71" s="21"/>
    </row>
    <row r="72" spans="9:9" x14ac:dyDescent="0.25">
      <c r="I72" s="21"/>
    </row>
    <row r="73" spans="9:9" x14ac:dyDescent="0.25">
      <c r="I73" s="21"/>
    </row>
    <row r="74" spans="9:9" x14ac:dyDescent="0.25">
      <c r="I74" s="21"/>
    </row>
    <row r="75" spans="9:9" x14ac:dyDescent="0.25">
      <c r="I75" s="21"/>
    </row>
    <row r="76" spans="9:9" x14ac:dyDescent="0.25">
      <c r="I76" s="21"/>
    </row>
    <row r="77" spans="9:9" x14ac:dyDescent="0.25">
      <c r="I77" s="21"/>
    </row>
    <row r="78" spans="9:9" x14ac:dyDescent="0.25">
      <c r="I78" s="21"/>
    </row>
    <row r="79" spans="9:9" x14ac:dyDescent="0.25">
      <c r="I79" s="21"/>
    </row>
    <row r="80" spans="9:9" x14ac:dyDescent="0.25">
      <c r="I80" s="21"/>
    </row>
    <row r="81" spans="9:9" x14ac:dyDescent="0.25">
      <c r="I81" s="21"/>
    </row>
    <row r="82" spans="9:9" x14ac:dyDescent="0.25">
      <c r="I82" s="21"/>
    </row>
    <row r="83" spans="9:9" x14ac:dyDescent="0.25">
      <c r="I83" s="21"/>
    </row>
    <row r="84" spans="9:9" x14ac:dyDescent="0.25">
      <c r="I84" s="21"/>
    </row>
    <row r="85" spans="9:9" x14ac:dyDescent="0.25">
      <c r="I85" s="21"/>
    </row>
    <row r="86" spans="9:9" x14ac:dyDescent="0.25">
      <c r="I86" s="21"/>
    </row>
    <row r="87" spans="9:9" x14ac:dyDescent="0.25">
      <c r="I87" s="21"/>
    </row>
    <row r="88" spans="9:9" x14ac:dyDescent="0.25">
      <c r="I88" s="21"/>
    </row>
    <row r="89" spans="9:9" x14ac:dyDescent="0.25">
      <c r="I89" s="21"/>
    </row>
    <row r="90" spans="9:9" x14ac:dyDescent="0.25">
      <c r="I90" s="21"/>
    </row>
    <row r="91" spans="9:9" x14ac:dyDescent="0.25">
      <c r="I91" s="21"/>
    </row>
    <row r="92" spans="9:9" x14ac:dyDescent="0.25">
      <c r="I92" s="21"/>
    </row>
    <row r="93" spans="9:9" x14ac:dyDescent="0.25">
      <c r="I93" s="21"/>
    </row>
    <row r="94" spans="9:9" x14ac:dyDescent="0.25">
      <c r="I94" s="21"/>
    </row>
    <row r="95" spans="9:9" x14ac:dyDescent="0.25">
      <c r="I95" s="21"/>
    </row>
    <row r="96" spans="9:9" x14ac:dyDescent="0.25">
      <c r="I96" s="21"/>
    </row>
    <row r="97" spans="9:9" x14ac:dyDescent="0.25">
      <c r="I97" s="21"/>
    </row>
    <row r="98" spans="9:9" x14ac:dyDescent="0.25">
      <c r="I98" s="21"/>
    </row>
    <row r="99" spans="9:9" x14ac:dyDescent="0.25">
      <c r="I99" s="21"/>
    </row>
    <row r="100" spans="9:9" x14ac:dyDescent="0.25">
      <c r="I100" s="21"/>
    </row>
  </sheetData>
  <dataValidations count="1">
    <dataValidation type="list" allowBlank="1" showInputMessage="1" showErrorMessage="1" sqref="A2:A1048576">
      <formula1>$A:$A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RowHeight="15" x14ac:dyDescent="0.25"/>
  <cols>
    <col min="1" max="1" width="18.140625" style="21" bestFit="1" customWidth="1"/>
    <col min="2" max="16384" width="9.140625" style="23"/>
  </cols>
  <sheetData>
    <row r="1" spans="1:5" x14ac:dyDescent="0.25">
      <c r="A1" s="1" t="s">
        <v>15</v>
      </c>
    </row>
    <row r="2" spans="1:5" ht="15" customHeight="1" x14ac:dyDescent="0.25">
      <c r="A2" s="3">
        <v>0.5</v>
      </c>
      <c r="D2" s="40" t="s">
        <v>49</v>
      </c>
      <c r="E2" s="41"/>
    </row>
    <row r="3" spans="1:5" x14ac:dyDescent="0.25">
      <c r="A3" s="3">
        <v>1</v>
      </c>
      <c r="D3" s="39"/>
      <c r="E3" s="42"/>
    </row>
    <row r="4" spans="1:5" x14ac:dyDescent="0.25">
      <c r="A4" s="3">
        <v>2</v>
      </c>
      <c r="D4" s="39"/>
      <c r="E4" s="42"/>
    </row>
    <row r="5" spans="1:5" x14ac:dyDescent="0.25">
      <c r="A5" s="3">
        <v>3</v>
      </c>
      <c r="D5" s="39"/>
      <c r="E5" s="42"/>
    </row>
    <row r="6" spans="1:5" x14ac:dyDescent="0.25">
      <c r="A6" s="3">
        <v>4</v>
      </c>
      <c r="D6" s="39"/>
      <c r="E6" s="42"/>
    </row>
    <row r="7" spans="1:5" x14ac:dyDescent="0.25">
      <c r="A7" s="3">
        <v>5</v>
      </c>
      <c r="D7" s="39"/>
      <c r="E7" s="42"/>
    </row>
    <row r="8" spans="1:5" x14ac:dyDescent="0.25">
      <c r="A8" s="3">
        <v>7</v>
      </c>
      <c r="D8" s="43"/>
      <c r="E8" s="44"/>
    </row>
    <row r="9" spans="1:5" x14ac:dyDescent="0.25">
      <c r="A9" s="3">
        <v>10</v>
      </c>
    </row>
    <row r="10" spans="1:5" x14ac:dyDescent="0.25">
      <c r="A10" s="3">
        <v>13</v>
      </c>
    </row>
    <row r="11" spans="1:5" x14ac:dyDescent="0.25">
      <c r="A11" s="3">
        <v>15</v>
      </c>
    </row>
    <row r="12" spans="1:5" x14ac:dyDescent="0.25">
      <c r="A12" s="3">
        <v>18</v>
      </c>
    </row>
    <row r="13" spans="1:5" x14ac:dyDescent="0.25">
      <c r="A13" s="3">
        <v>20</v>
      </c>
    </row>
    <row r="14" spans="1:5" x14ac:dyDescent="0.25">
      <c r="A14" s="3">
        <v>23</v>
      </c>
    </row>
    <row r="15" spans="1:5" x14ac:dyDescent="0.25">
      <c r="A15" s="3">
        <v>25</v>
      </c>
    </row>
    <row r="16" spans="1:5" x14ac:dyDescent="0.25">
      <c r="A16" s="3">
        <v>27</v>
      </c>
    </row>
    <row r="17" spans="1:1" x14ac:dyDescent="0.25">
      <c r="A17" s="3">
        <v>30</v>
      </c>
    </row>
    <row r="18" spans="1:1" x14ac:dyDescent="0.25">
      <c r="A18" s="3">
        <v>32</v>
      </c>
    </row>
    <row r="19" spans="1:1" x14ac:dyDescent="0.25">
      <c r="A19" s="3">
        <v>35</v>
      </c>
    </row>
    <row r="20" spans="1:1" x14ac:dyDescent="0.25">
      <c r="A20" s="3">
        <v>37</v>
      </c>
    </row>
    <row r="21" spans="1:1" x14ac:dyDescent="0.25">
      <c r="A21" s="3">
        <v>40</v>
      </c>
    </row>
    <row r="22" spans="1:1" x14ac:dyDescent="0.25">
      <c r="A22" s="3">
        <v>42</v>
      </c>
    </row>
    <row r="23" spans="1:1" x14ac:dyDescent="0.25">
      <c r="A23" s="3">
        <v>45</v>
      </c>
    </row>
    <row r="24" spans="1:1" x14ac:dyDescent="0.25">
      <c r="A24" s="3">
        <v>47</v>
      </c>
    </row>
    <row r="25" spans="1:1" x14ac:dyDescent="0.25">
      <c r="A25" s="3">
        <v>50</v>
      </c>
    </row>
    <row r="26" spans="1:1" x14ac:dyDescent="0.25">
      <c r="A26" s="3">
        <v>52</v>
      </c>
    </row>
    <row r="27" spans="1:1" x14ac:dyDescent="0.25">
      <c r="A27" s="3">
        <v>55</v>
      </c>
    </row>
    <row r="28" spans="1:1" x14ac:dyDescent="0.25">
      <c r="A28" s="3">
        <v>57</v>
      </c>
    </row>
    <row r="29" spans="1:1" x14ac:dyDescent="0.25">
      <c r="A29" s="3">
        <v>60</v>
      </c>
    </row>
    <row r="30" spans="1:1" x14ac:dyDescent="0.25">
      <c r="A30" s="3">
        <v>62</v>
      </c>
    </row>
  </sheetData>
  <mergeCells count="1">
    <mergeCell ref="D2:E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/>
  </sheetViews>
  <sheetFormatPr defaultRowHeight="15" x14ac:dyDescent="0.25"/>
  <cols>
    <col min="1" max="1" width="26.7109375" style="5" bestFit="1" customWidth="1"/>
    <col min="2" max="2" width="41.42578125" style="14" bestFit="1" customWidth="1"/>
    <col min="3" max="3" width="1.7109375" style="14" customWidth="1"/>
    <col min="4" max="4" width="8.42578125" style="14" bestFit="1" customWidth="1"/>
    <col min="5" max="5" width="6.5703125" style="8" bestFit="1" customWidth="1"/>
    <col min="6" max="6" width="1.7109375" style="8" customWidth="1"/>
    <col min="7" max="7" width="20.5703125" style="7" bestFit="1" customWidth="1"/>
    <col min="8" max="8" width="38.5703125" style="13" bestFit="1" customWidth="1"/>
    <col min="9" max="16384" width="9.140625" style="8"/>
  </cols>
  <sheetData>
    <row r="1" spans="1:8" ht="5.0999999999999996" customHeight="1" x14ac:dyDescent="0.25"/>
    <row r="2" spans="1:8" ht="18" x14ac:dyDescent="0.25">
      <c r="A2" s="9" t="s">
        <v>18</v>
      </c>
      <c r="B2" s="6" t="s">
        <v>19</v>
      </c>
      <c r="C2" s="6"/>
      <c r="D2" s="10">
        <f>(997.18)+(0.0031439*B17)-(0.0037574*POWER(B17,2))</f>
        <v>995.73991799999988</v>
      </c>
      <c r="E2" s="6" t="s">
        <v>17</v>
      </c>
      <c r="F2" s="6"/>
      <c r="G2" s="8"/>
    </row>
    <row r="3" spans="1:8" ht="18" x14ac:dyDescent="0.25">
      <c r="A3" s="9" t="s">
        <v>20</v>
      </c>
      <c r="B3" s="6" t="s">
        <v>21</v>
      </c>
      <c r="C3" s="6"/>
      <c r="D3" s="10">
        <f>(1329.9)-(0.5184*B17)</f>
        <v>1319.5320000000002</v>
      </c>
      <c r="E3" s="6" t="s">
        <v>17</v>
      </c>
      <c r="F3" s="6"/>
    </row>
    <row r="4" spans="1:8" ht="18" x14ac:dyDescent="0.25">
      <c r="A4" s="9" t="s">
        <v>22</v>
      </c>
      <c r="B4" s="6" t="s">
        <v>23</v>
      </c>
      <c r="C4" s="6"/>
      <c r="D4" s="10">
        <f>(925.59)-(0.41757*B17)</f>
        <v>917.23860000000002</v>
      </c>
      <c r="E4" s="6" t="s">
        <v>17</v>
      </c>
      <c r="F4" s="6"/>
      <c r="G4" s="11"/>
    </row>
    <row r="5" spans="1:8" ht="18" x14ac:dyDescent="0.25">
      <c r="A5" s="9" t="s">
        <v>24</v>
      </c>
      <c r="B5" s="6" t="s">
        <v>25</v>
      </c>
      <c r="C5" s="6"/>
      <c r="D5" s="10">
        <f>(1599.1)-(0.31046*B17)</f>
        <v>1592.8907999999999</v>
      </c>
      <c r="E5" s="6" t="s">
        <v>17</v>
      </c>
      <c r="F5" s="6"/>
      <c r="G5" s="12"/>
      <c r="H5" s="8"/>
    </row>
    <row r="6" spans="1:8" ht="18" x14ac:dyDescent="0.25">
      <c r="A6" s="9" t="s">
        <v>26</v>
      </c>
      <c r="B6" s="6" t="s">
        <v>27</v>
      </c>
      <c r="C6" s="6"/>
      <c r="D6" s="10">
        <f>(1311.5)-(0.36589*B17)</f>
        <v>1304.1822</v>
      </c>
      <c r="E6" s="6" t="s">
        <v>17</v>
      </c>
      <c r="F6" s="6"/>
      <c r="G6" s="12"/>
      <c r="H6" s="8"/>
    </row>
    <row r="7" spans="1:8" ht="18" x14ac:dyDescent="0.25">
      <c r="A7" s="9" t="s">
        <v>28</v>
      </c>
      <c r="B7" s="6" t="s">
        <v>29</v>
      </c>
      <c r="C7" s="6"/>
      <c r="D7" s="10">
        <f>(2423.8)-(0.28063*B17)</f>
        <v>2418.1874000000003</v>
      </c>
      <c r="E7" s="6" t="s">
        <v>17</v>
      </c>
      <c r="F7" s="6"/>
      <c r="H7" s="8"/>
    </row>
    <row r="8" spans="1:8" ht="5.0999999999999996" customHeight="1" x14ac:dyDescent="0.25">
      <c r="A8" s="9"/>
      <c r="B8" s="6"/>
      <c r="C8" s="6"/>
      <c r="D8" s="10"/>
      <c r="E8" s="6"/>
      <c r="F8" s="6"/>
      <c r="H8" s="8"/>
    </row>
    <row r="9" spans="1:8" ht="18" x14ac:dyDescent="0.25">
      <c r="A9" s="30" t="s">
        <v>39</v>
      </c>
      <c r="B9" s="29" t="s">
        <v>38</v>
      </c>
      <c r="C9" s="6"/>
      <c r="D9" s="10"/>
      <c r="E9" s="6"/>
      <c r="F9" s="6"/>
      <c r="G9" s="31"/>
      <c r="H9" s="8"/>
    </row>
    <row r="10" spans="1:8" x14ac:dyDescent="0.25">
      <c r="A10" s="30"/>
      <c r="B10" s="35" t="s">
        <v>46</v>
      </c>
      <c r="C10" s="6"/>
      <c r="D10" s="10"/>
      <c r="E10" s="6"/>
      <c r="F10" s="6"/>
      <c r="G10" s="31"/>
      <c r="H10" s="8"/>
    </row>
    <row r="11" spans="1:8" ht="18" x14ac:dyDescent="0.25">
      <c r="A11" s="30"/>
      <c r="B11" s="35" t="s">
        <v>47</v>
      </c>
      <c r="C11" s="6"/>
      <c r="D11" s="10"/>
      <c r="E11" s="6"/>
      <c r="F11" s="6"/>
      <c r="G11" s="31"/>
      <c r="H11" s="8"/>
    </row>
    <row r="12" spans="1:8" ht="18" x14ac:dyDescent="0.25">
      <c r="A12" s="30"/>
      <c r="B12" s="35" t="s">
        <v>48</v>
      </c>
      <c r="C12" s="6"/>
      <c r="D12" s="10"/>
      <c r="E12" s="6"/>
      <c r="F12" s="6"/>
      <c r="G12" s="31"/>
      <c r="H12" s="8"/>
    </row>
    <row r="13" spans="1:8" ht="15" customHeight="1" x14ac:dyDescent="0.25">
      <c r="A13" s="30"/>
      <c r="B13" s="29"/>
      <c r="C13" s="6"/>
      <c r="D13" s="10"/>
      <c r="E13" s="6"/>
      <c r="F13" s="6"/>
      <c r="G13" s="36" t="s">
        <v>40</v>
      </c>
      <c r="H13" s="8"/>
    </row>
    <row r="14" spans="1:8" ht="5.0999999999999996" customHeight="1" x14ac:dyDescent="0.25">
      <c r="G14" s="37"/>
    </row>
    <row r="15" spans="1:8" ht="15" customHeight="1" x14ac:dyDescent="0.25">
      <c r="A15" s="5" t="s">
        <v>6</v>
      </c>
      <c r="B15" s="25" t="s">
        <v>8</v>
      </c>
      <c r="C15" s="15"/>
      <c r="D15" s="8"/>
      <c r="G15" s="37"/>
    </row>
    <row r="16" spans="1:8" ht="5.0999999999999996" customHeight="1" x14ac:dyDescent="0.25">
      <c r="B16" s="15"/>
      <c r="C16" s="15"/>
      <c r="D16" s="8"/>
      <c r="G16" s="37"/>
    </row>
    <row r="17" spans="1:7" x14ac:dyDescent="0.25">
      <c r="A17" s="8" t="s">
        <v>16</v>
      </c>
      <c r="B17" s="24">
        <v>20</v>
      </c>
      <c r="C17" s="16"/>
      <c r="D17" s="8"/>
      <c r="G17" s="37"/>
    </row>
    <row r="18" spans="1:7" ht="5.0999999999999996" customHeight="1" x14ac:dyDescent="0.25">
      <c r="A18" s="8"/>
      <c r="B18" s="17"/>
      <c r="C18" s="17"/>
      <c r="D18" s="8"/>
      <c r="G18" s="37"/>
    </row>
    <row r="19" spans="1:7" x14ac:dyDescent="0.25">
      <c r="A19" s="5" t="s">
        <v>5</v>
      </c>
      <c r="B19" s="18">
        <f>VLOOKUP($B$15,database[],2,FALSE)</f>
        <v>0.216</v>
      </c>
      <c r="C19" s="18"/>
      <c r="G19" s="38"/>
    </row>
    <row r="20" spans="1:7" x14ac:dyDescent="0.25">
      <c r="A20" s="5" t="s">
        <v>0</v>
      </c>
      <c r="B20" s="18">
        <f>VLOOKUP($B$15,database[],3,FALSE)</f>
        <v>1E-3</v>
      </c>
      <c r="C20" s="18"/>
      <c r="G20" s="31"/>
    </row>
    <row r="21" spans="1:7" x14ac:dyDescent="0.25">
      <c r="A21" s="5" t="s">
        <v>1</v>
      </c>
      <c r="B21" s="18">
        <f>VLOOKUP($B$15,database[],4,FALSE)</f>
        <v>0.75</v>
      </c>
      <c r="C21" s="18"/>
    </row>
    <row r="22" spans="1:7" x14ac:dyDescent="0.25">
      <c r="A22" s="5" t="s">
        <v>2</v>
      </c>
      <c r="B22" s="18">
        <f>VLOOKUP($B$15,database[],5,FALSE)</f>
        <v>1.2999999999999999E-2</v>
      </c>
      <c r="C22" s="18"/>
    </row>
    <row r="23" spans="1:7" x14ac:dyDescent="0.25">
      <c r="A23" s="5" t="s">
        <v>3</v>
      </c>
      <c r="B23" s="18">
        <f>VLOOKUP($B$15,database[],6,FALSE)</f>
        <v>0</v>
      </c>
      <c r="C23" s="18"/>
    </row>
    <row r="24" spans="1:7" x14ac:dyDescent="0.25">
      <c r="A24" s="5" t="s">
        <v>4</v>
      </c>
      <c r="B24" s="18">
        <f>VLOOKUP($B$15,database[],7,FALSE)</f>
        <v>0.02</v>
      </c>
      <c r="C24" s="18"/>
    </row>
    <row r="25" spans="1:7" ht="5.0999999999999996" customHeight="1" x14ac:dyDescent="0.25">
      <c r="A25" s="19"/>
      <c r="B25" s="18"/>
      <c r="C25" s="18"/>
    </row>
    <row r="26" spans="1:7" ht="17.25" x14ac:dyDescent="0.25">
      <c r="A26" s="8" t="s">
        <v>30</v>
      </c>
      <c r="B26" s="20">
        <f>TRUNC((1-0)/((B19/D2)+(B20/D3)+(B21/D4)+(B22/D5)+(B23/D6)+(B24/D7)),2)</f>
        <v>950.76</v>
      </c>
      <c r="C26" s="20"/>
      <c r="D26" s="6"/>
    </row>
    <row r="27" spans="1:7" ht="17.25" x14ac:dyDescent="0.25">
      <c r="A27" s="8" t="s">
        <v>31</v>
      </c>
      <c r="B27" s="28">
        <f>TRUNC((B26/1000),3)</f>
        <v>0.95</v>
      </c>
      <c r="C27" s="15"/>
      <c r="D27" s="6"/>
    </row>
    <row r="28" spans="1:7" x14ac:dyDescent="0.25">
      <c r="A28" s="19"/>
      <c r="B28" s="8"/>
      <c r="C28" s="8"/>
    </row>
    <row r="29" spans="1:7" s="13" customFormat="1" x14ac:dyDescent="0.25">
      <c r="A29" s="4" t="s">
        <v>32</v>
      </c>
    </row>
  </sheetData>
  <mergeCells count="1">
    <mergeCell ref="G13:G19"/>
  </mergeCells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database!$A$2:$A$15</xm:f>
          </x14:formula1>
          <xm:sqref>B15</xm:sqref>
        </x14:dataValidation>
        <x14:dataValidation type="list" allowBlank="1" showInputMessage="1" showErrorMessage="1">
          <x14:formula1>
            <xm:f>temperature!$A$2:$A$30</xm:f>
          </x14:formula1>
          <xm:sqref>B17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/>
  </sheetViews>
  <sheetFormatPr defaultRowHeight="12.75" x14ac:dyDescent="0.2"/>
  <cols>
    <col min="1" max="1" width="9.140625" style="32"/>
    <col min="2" max="16384" width="9.140625" style="33"/>
  </cols>
  <sheetData>
    <row r="2" spans="1:2" x14ac:dyDescent="0.2">
      <c r="A2" s="32" t="s">
        <v>42</v>
      </c>
    </row>
    <row r="3" spans="1:2" x14ac:dyDescent="0.2">
      <c r="A3" s="32" t="s">
        <v>41</v>
      </c>
    </row>
    <row r="4" spans="1:2" x14ac:dyDescent="0.2">
      <c r="A4" s="32" t="s">
        <v>45</v>
      </c>
    </row>
    <row r="5" spans="1:2" x14ac:dyDescent="0.2">
      <c r="B5" s="34" t="s">
        <v>43</v>
      </c>
    </row>
    <row r="6" spans="1:2" x14ac:dyDescent="0.2">
      <c r="A6" s="32" t="s">
        <v>44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database</vt:lpstr>
      <vt:lpstr>temperature</vt:lpstr>
      <vt:lpstr>truedensity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Mazzocco</dc:creator>
  <cp:lastModifiedBy>-</cp:lastModifiedBy>
  <dcterms:created xsi:type="dcterms:W3CDTF">2018-07-03T06:37:54Z</dcterms:created>
  <dcterms:modified xsi:type="dcterms:W3CDTF">2018-07-05T22:36:11Z</dcterms:modified>
</cp:coreProperties>
</file>